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F8DA558A-D052-4595-95F0-610179821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ДЗ 2023-2027" sheetId="1" r:id="rId1"/>
  </sheets>
  <externalReferences>
    <externalReference r:id="rId2"/>
    <externalReference r:id="rId3"/>
  </externalReferences>
  <definedNames>
    <definedName name="_xlnm._FilterDatabase" localSheetId="0" hidden="1">'ПДЗ 2023-2027'!$A$10:$BF$10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'ПДЗ 2023-2027'!$A$1:$BF$13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" i="1" l="1"/>
  <c r="AO12" i="1"/>
  <c r="AI12" i="1"/>
  <c r="AI11" i="1"/>
  <c r="AX11" i="1"/>
  <c r="AV12" i="1"/>
  <c r="AW12" i="1" s="1"/>
  <c r="AV11" i="1"/>
  <c r="AW11" i="1" s="1"/>
  <c r="AR12" i="1"/>
  <c r="AS12" i="1" s="1"/>
  <c r="AS11" i="1"/>
  <c r="AR11" i="1"/>
  <c r="AF12" i="1"/>
  <c r="AG12" i="1" s="1"/>
  <c r="AF11" i="1"/>
  <c r="AG11" i="1" s="1"/>
  <c r="AX12" i="1"/>
  <c r="AZ12" i="1" l="1"/>
  <c r="AY12" i="1"/>
  <c r="AO11" i="1" l="1"/>
  <c r="AZ11" i="1" s="1"/>
  <c r="AM11" i="1"/>
  <c r="AY11" i="1"/>
</calcChain>
</file>

<file path=xl/sharedStrings.xml><?xml version="1.0" encoding="utf-8"?>
<sst xmlns="http://schemas.openxmlformats.org/spreadsheetml/2006/main" count="170" uniqueCount="135">
  <si>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</si>
  <si>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</si>
  <si>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</si>
  <si>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</si>
  <si>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</si>
  <si>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</si>
  <si>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</si>
  <si>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</si>
  <si>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</si>
  <si>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</si>
  <si>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</si>
  <si>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</si>
  <si>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</si>
  <si>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</si>
  <si>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</si>
  <si>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</si>
  <si>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</si>
  <si>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</si>
  <si>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</si>
  <si>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</si>
  <si>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</si>
  <si>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</si>
  <si>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</si>
  <si>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</si>
  <si>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</si>
  <si>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</si>
  <si>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</si>
  <si>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</si>
  <si>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</si>
  <si>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</si>
  <si>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</si>
  <si>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</si>
  <si>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</si>
  <si>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</si>
  <si>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</si>
  <si>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</si>
  <si>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</si>
  <si>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</si>
  <si>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</si>
  <si>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</si>
  <si>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</si>
  <si>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</si>
  <si>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</si>
  <si>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</si>
  <si>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</si>
  <si>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</si>
  <si>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</si>
  <si>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</si>
  <si>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</si>
  <si>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</si>
  <si>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</si>
  <si>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</si>
  <si>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</si>
  <si>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</si>
  <si>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</si>
  <si>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</si>
  <si>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</si>
  <si>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</si>
  <si>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</si>
  <si>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</si>
  <si>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</si>
  <si>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</si>
  <si>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</si>
  <si>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</si>
  <si>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</si>
  <si>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</si>
  <si>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</si>
  <si>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</si>
  <si>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</si>
  <si>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</si>
  <si>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</si>
  <si>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</si>
  <si>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</si>
  <si>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</si>
  <si>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</si>
  <si>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</si>
  <si>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</si>
  <si>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</si>
  <si>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</si>
  <si>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</si>
  <si>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</si>
  <si>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</si>
  <si>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</si>
  <si>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</si>
  <si>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</si>
  <si>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</si>
  <si>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</si>
  <si>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</si>
  <si>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1 Т</t>
  </si>
  <si>
    <t>описание</t>
  </si>
  <si>
    <t xml:space="preserve">Основание проведения закупок 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</si>
  <si>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</si>
  <si>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</si>
  <si>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091240012920</t>
  </si>
  <si>
    <t>2 Т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</si>
  <si>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</si>
  <si>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</si>
  <si>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</si>
  <si>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</si>
  <si>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</si>
  <si>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</si>
  <si>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</si>
  <si>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</si>
  <si>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</si>
  <si>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</si>
  <si>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</si>
  <si>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</si>
  <si>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Утвержден приказом директора ТОО «Тау-Кен Алтын»</t>
  </si>
  <si>
    <t>2023 год</t>
  </si>
  <si>
    <t xml:space="preserve">План долгосрочных закупок товаров, работ и услуг с применением особого порядка на 2023-2027 годы по ТОО "Тау-Кен Алтын" </t>
  </si>
  <si>
    <t>2024 год</t>
  </si>
  <si>
    <t>2025 год</t>
  </si>
  <si>
    <t>2026 год</t>
  </si>
  <si>
    <t>2027 год</t>
  </si>
  <si>
    <t>Общий объем</t>
  </si>
  <si>
    <t>г.Астана, Индустриальный парк, СЭЗ "Астана-Новый город", ул. А194, д. 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</si>
  <si>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</si>
  <si>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</si>
  <si>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</si>
  <si>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</si>
  <si>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</si>
  <si>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</si>
  <si>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</si>
  <si>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</si>
  <si>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</si>
  <si>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</si>
  <si>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</si>
  <si>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</si>
  <si>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</si>
  <si>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</si>
  <si>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</si>
  <si>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</si>
  <si>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</si>
  <si>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от "12" января 2023 г. № 02-02/5-п</t>
  </si>
  <si>
    <t>с корректировкой от "23" января" 2024 года , приказ № 03-02/10; с корректировкой от 15 "января" 2025 года, приказ № 03-03/03-п.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</si>
</sst>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mm/yyyy"/>
    <numFmt numFmtId="166" formatCode="_-* #,##0\ _₽_-;\-* #,##0\ _₽_-;_-* &quot;-&quot;??\ _₽_-;_-@_-"/>
    <numFmt numFmtId="167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 applyAlignment="1"/>
    <xf numFmtId="49" fontId="3" fillId="0" borderId="0" xfId="0" applyNumberFormat="1" applyFont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0" xfId="2" applyFo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2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49" fontId="3" fillId="0" borderId="0" xfId="0" applyNumberFormat="1" applyFont="1" applyAlignment="1">
      <alignment horizontal="righ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wrapText="1"/>
    </xf>
    <xf numFmtId="166" fontId="2" fillId="0" borderId="2" xfId="2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6"/>
  <sheetViews>
    <sheetView tabSelected="1" view="pageBreakPreview" zoomScale="80" zoomScaleNormal="80" zoomScaleSheetLayoutView="80" workbookViewId="0">
      <pane xSplit="10" ySplit="10" topLeftCell="AF11" activePane="bottomRight" state="frozen"/>
      <selection pane="topRight" activeCell="J1" sqref="J1"/>
      <selection pane="bottomLeft" activeCell="A8" sqref="A8"/>
      <selection pane="bottomRight" activeCell="AL11" sqref="AL11:AO12"/>
    </sheetView>
  </sheetViews>
  <sheetFormatPr defaultColWidth="9.140625" defaultRowHeight="15" x14ac:dyDescent="0.25"/>
  <cols>
    <col min="1" max="1" width="13.5703125" style="1" customWidth="1"/>
    <col min="2" max="2" width="10.7109375" style="1" customWidth="1"/>
    <col min="3" max="3" width="9.85546875" style="1" customWidth="1"/>
    <col min="4" max="4" width="9.85546875" style="1" bestFit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0.28515625" style="1" customWidth="1"/>
    <col min="13" max="13" width="13.42578125" style="1" customWidth="1"/>
    <col min="14" max="14" width="15.42578125" style="1" customWidth="1"/>
    <col min="15" max="15" width="11.140625" style="1" customWidth="1"/>
    <col min="16" max="16" width="10.28515625" style="1" customWidth="1"/>
    <col min="17" max="17" width="11.85546875" style="1" customWidth="1"/>
    <col min="18" max="18" width="15.85546875" style="1" customWidth="1"/>
    <col min="19" max="19" width="11" style="1" customWidth="1"/>
    <col min="20" max="20" width="10" style="1" bestFit="1" customWidth="1"/>
    <col min="21" max="21" width="11.85546875" style="1" customWidth="1"/>
    <col min="22" max="22" width="13" style="1" customWidth="1"/>
    <col min="23" max="23" width="10" style="1" bestFit="1" customWidth="1"/>
    <col min="24" max="24" width="10.7109375" style="1" bestFit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0.85546875" style="1" bestFit="1" customWidth="1"/>
    <col min="31" max="31" width="18" style="1" bestFit="1" customWidth="1"/>
    <col min="32" max="33" width="20.7109375" style="1" customWidth="1"/>
    <col min="34" max="34" width="10.85546875" style="1" bestFit="1" customWidth="1"/>
    <col min="35" max="35" width="18" style="1" bestFit="1" customWidth="1"/>
    <col min="36" max="37" width="20.7109375" style="1" customWidth="1"/>
    <col min="38" max="38" width="10.85546875" style="1" bestFit="1" customWidth="1"/>
    <col min="39" max="39" width="18" style="1" bestFit="1" customWidth="1"/>
    <col min="40" max="41" width="20.7109375" style="1" customWidth="1"/>
    <col min="42" max="42" width="10.85546875" style="1" bestFit="1" customWidth="1"/>
    <col min="43" max="43" width="18" style="1" bestFit="1" customWidth="1"/>
    <col min="44" max="45" width="20.7109375" style="1" customWidth="1"/>
    <col min="46" max="46" width="10.85546875" style="1" bestFit="1" customWidth="1"/>
    <col min="47" max="47" width="18" style="1" bestFit="1" customWidth="1"/>
    <col min="48" max="49" width="20.7109375" style="1" customWidth="1"/>
    <col min="50" max="50" width="13" style="1" bestFit="1" customWidth="1"/>
    <col min="51" max="51" width="22.42578125" style="1" bestFit="1" customWidth="1"/>
    <col min="52" max="52" width="22.85546875" style="1" bestFit="1" customWidth="1"/>
    <col min="53" max="53" width="13.85546875" style="1" customWidth="1"/>
    <col min="54" max="55" width="11.28515625" style="12" customWidth="1"/>
    <col min="56" max="56" width="11.7109375" style="1" customWidth="1"/>
    <col min="57" max="57" width="14.5703125" style="1" customWidth="1"/>
    <col min="58" max="58" width="14.28515625" style="1" customWidth="1"/>
    <col min="59" max="16384" width="9.140625" style="13"/>
  </cols>
  <sheetData>
    <row r="1" spans="1:72" x14ac:dyDescent="0.2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72" x14ac:dyDescent="0.25">
      <c r="A2" s="27" t="s">
        <v>133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</row>
    <row r="3" spans="1:72" x14ac:dyDescent="0.25">
      <c r="A3" s="23" t="s">
        <v>134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</row>
    <row r="4" spans="1:72" x14ac:dyDescent="0.25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72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72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72" ht="78.75" customHeight="1" x14ac:dyDescent="0.25">
      <c r="A7" s="25" t="s">
        <v>91</v>
      </c>
      <c r="B7" s="25" t="s">
        <v>0</v>
      </c>
      <c r="C7" s="25" t="s">
        <v>1</v>
      </c>
      <c r="D7" s="25" t="s">
        <v>86</v>
      </c>
      <c r="E7" s="25" t="s">
        <v>2</v>
      </c>
      <c r="F7" s="25" t="s">
        <v>3</v>
      </c>
      <c r="G7" s="25" t="s">
        <v>4</v>
      </c>
      <c r="H7" s="25" t="s">
        <v>5</v>
      </c>
      <c r="I7" s="25" t="s">
        <v>6</v>
      </c>
      <c r="J7" s="24" t="s">
        <v>90</v>
      </c>
      <c r="K7" s="24" t="s">
        <v>7</v>
      </c>
      <c r="L7" s="24" t="s">
        <v>8</v>
      </c>
      <c r="M7" s="24" t="s">
        <v>9</v>
      </c>
      <c r="N7" s="24" t="s">
        <v>10</v>
      </c>
      <c r="O7" s="24" t="s">
        <v>11</v>
      </c>
      <c r="P7" s="24" t="s">
        <v>12</v>
      </c>
      <c r="Q7" s="24" t="s">
        <v>13</v>
      </c>
      <c r="R7" s="24" t="s">
        <v>14</v>
      </c>
      <c r="S7" s="24" t="s">
        <v>15</v>
      </c>
      <c r="T7" s="24" t="s">
        <v>92</v>
      </c>
      <c r="U7" s="24"/>
      <c r="V7" s="24"/>
      <c r="W7" s="24"/>
      <c r="X7" s="24"/>
      <c r="Y7" s="24" t="s">
        <v>16</v>
      </c>
      <c r="Z7" s="24"/>
      <c r="AA7" s="24"/>
      <c r="AB7" s="24" t="s">
        <v>85</v>
      </c>
      <c r="AC7" s="24" t="s">
        <v>17</v>
      </c>
      <c r="AD7" s="24" t="s">
        <v>108</v>
      </c>
      <c r="AE7" s="24"/>
      <c r="AF7" s="24"/>
      <c r="AG7" s="24"/>
      <c r="AH7" s="24" t="s">
        <v>110</v>
      </c>
      <c r="AI7" s="24"/>
      <c r="AJ7" s="24"/>
      <c r="AK7" s="24"/>
      <c r="AL7" s="24" t="s">
        <v>111</v>
      </c>
      <c r="AM7" s="24"/>
      <c r="AN7" s="24"/>
      <c r="AO7" s="24"/>
      <c r="AP7" s="24" t="s">
        <v>112</v>
      </c>
      <c r="AQ7" s="24"/>
      <c r="AR7" s="24"/>
      <c r="AS7" s="24"/>
      <c r="AT7" s="24" t="s">
        <v>113</v>
      </c>
      <c r="AU7" s="24"/>
      <c r="AV7" s="24"/>
      <c r="AW7" s="24"/>
      <c r="AX7" s="24" t="s">
        <v>114</v>
      </c>
      <c r="AY7" s="24"/>
      <c r="AZ7" s="24"/>
      <c r="BA7" s="24" t="s">
        <v>18</v>
      </c>
      <c r="BB7" s="24" t="s">
        <v>19</v>
      </c>
      <c r="BC7" s="24"/>
      <c r="BD7" s="24" t="s">
        <v>20</v>
      </c>
      <c r="BE7" s="24"/>
      <c r="BF7" s="24"/>
    </row>
    <row r="8" spans="1:72" ht="50.25" customHeight="1" x14ac:dyDescent="0.25">
      <c r="A8" s="25"/>
      <c r="B8" s="25"/>
      <c r="C8" s="25"/>
      <c r="D8" s="26"/>
      <c r="E8" s="25"/>
      <c r="F8" s="25"/>
      <c r="G8" s="25"/>
      <c r="H8" s="25"/>
      <c r="I8" s="25"/>
      <c r="J8" s="24"/>
      <c r="K8" s="24"/>
      <c r="L8" s="24"/>
      <c r="M8" s="24"/>
      <c r="N8" s="24"/>
      <c r="O8" s="24"/>
      <c r="P8" s="24"/>
      <c r="Q8" s="24"/>
      <c r="R8" s="24"/>
      <c r="S8" s="24"/>
      <c r="T8" s="24" t="s">
        <v>21</v>
      </c>
      <c r="U8" s="24"/>
      <c r="V8" s="15" t="s">
        <v>22</v>
      </c>
      <c r="W8" s="24" t="s">
        <v>23</v>
      </c>
      <c r="X8" s="24"/>
      <c r="Y8" s="24"/>
      <c r="Z8" s="24"/>
      <c r="AA8" s="24"/>
      <c r="AB8" s="24"/>
      <c r="AC8" s="24"/>
      <c r="AD8" s="24" t="s">
        <v>24</v>
      </c>
      <c r="AE8" s="24" t="s">
        <v>25</v>
      </c>
      <c r="AF8" s="24" t="s">
        <v>26</v>
      </c>
      <c r="AG8" s="24" t="s">
        <v>27</v>
      </c>
      <c r="AH8" s="24" t="s">
        <v>24</v>
      </c>
      <c r="AI8" s="24" t="s">
        <v>25</v>
      </c>
      <c r="AJ8" s="24" t="s">
        <v>26</v>
      </c>
      <c r="AK8" s="24" t="s">
        <v>27</v>
      </c>
      <c r="AL8" s="24" t="s">
        <v>24</v>
      </c>
      <c r="AM8" s="24" t="s">
        <v>25</v>
      </c>
      <c r="AN8" s="24" t="s">
        <v>26</v>
      </c>
      <c r="AO8" s="24" t="s">
        <v>27</v>
      </c>
      <c r="AP8" s="24" t="s">
        <v>24</v>
      </c>
      <c r="AQ8" s="24" t="s">
        <v>25</v>
      </c>
      <c r="AR8" s="24" t="s">
        <v>26</v>
      </c>
      <c r="AS8" s="24" t="s">
        <v>27</v>
      </c>
      <c r="AT8" s="24" t="s">
        <v>24</v>
      </c>
      <c r="AU8" s="24" t="s">
        <v>25</v>
      </c>
      <c r="AV8" s="24" t="s">
        <v>26</v>
      </c>
      <c r="AW8" s="24" t="s">
        <v>27</v>
      </c>
      <c r="AX8" s="24" t="s">
        <v>24</v>
      </c>
      <c r="AY8" s="24" t="s">
        <v>26</v>
      </c>
      <c r="AZ8" s="24" t="s">
        <v>27</v>
      </c>
      <c r="BA8" s="24"/>
      <c r="BB8" s="24" t="s">
        <v>28</v>
      </c>
      <c r="BC8" s="24" t="s">
        <v>29</v>
      </c>
      <c r="BD8" s="24" t="s">
        <v>30</v>
      </c>
      <c r="BE8" s="24"/>
      <c r="BF8" s="24"/>
    </row>
    <row r="9" spans="1:72" ht="89.25" customHeight="1" x14ac:dyDescent="0.25">
      <c r="A9" s="25"/>
      <c r="B9" s="25"/>
      <c r="C9" s="25"/>
      <c r="D9" s="26"/>
      <c r="E9" s="25"/>
      <c r="F9" s="25"/>
      <c r="G9" s="25"/>
      <c r="H9" s="25"/>
      <c r="I9" s="25"/>
      <c r="J9" s="24"/>
      <c r="K9" s="24"/>
      <c r="L9" s="24"/>
      <c r="M9" s="24"/>
      <c r="N9" s="24"/>
      <c r="O9" s="24"/>
      <c r="P9" s="24"/>
      <c r="Q9" s="24"/>
      <c r="R9" s="24"/>
      <c r="S9" s="24"/>
      <c r="T9" s="11" t="s">
        <v>31</v>
      </c>
      <c r="U9" s="11" t="s">
        <v>32</v>
      </c>
      <c r="V9" s="11" t="s">
        <v>33</v>
      </c>
      <c r="W9" s="11" t="s">
        <v>34</v>
      </c>
      <c r="X9" s="11" t="s">
        <v>33</v>
      </c>
      <c r="Y9" s="11" t="s">
        <v>35</v>
      </c>
      <c r="Z9" s="11" t="s">
        <v>36</v>
      </c>
      <c r="AA9" s="11" t="s">
        <v>37</v>
      </c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15" t="s">
        <v>38</v>
      </c>
      <c r="BE9" s="15" t="s">
        <v>39</v>
      </c>
      <c r="BF9" s="15" t="s">
        <v>40</v>
      </c>
    </row>
    <row r="10" spans="1:72" x14ac:dyDescent="0.25">
      <c r="A10" s="15" t="s">
        <v>41</v>
      </c>
      <c r="B10" s="15" t="s">
        <v>42</v>
      </c>
      <c r="C10" s="15" t="s">
        <v>43</v>
      </c>
      <c r="D10" s="15" t="s">
        <v>44</v>
      </c>
      <c r="E10" s="15" t="s">
        <v>45</v>
      </c>
      <c r="F10" s="15" t="s">
        <v>46</v>
      </c>
      <c r="G10" s="15" t="s">
        <v>47</v>
      </c>
      <c r="H10" s="15" t="s">
        <v>48</v>
      </c>
      <c r="I10" s="15" t="s">
        <v>49</v>
      </c>
      <c r="J10" s="15" t="s">
        <v>50</v>
      </c>
      <c r="K10" s="15" t="s">
        <v>51</v>
      </c>
      <c r="L10" s="15" t="s">
        <v>52</v>
      </c>
      <c r="M10" s="15" t="s">
        <v>53</v>
      </c>
      <c r="N10" s="15" t="s">
        <v>54</v>
      </c>
      <c r="O10" s="15" t="s">
        <v>55</v>
      </c>
      <c r="P10" s="15" t="s">
        <v>56</v>
      </c>
      <c r="Q10" s="15" t="s">
        <v>57</v>
      </c>
      <c r="R10" s="15" t="s">
        <v>58</v>
      </c>
      <c r="S10" s="15" t="s">
        <v>59</v>
      </c>
      <c r="T10" s="15" t="s">
        <v>60</v>
      </c>
      <c r="U10" s="15" t="s">
        <v>61</v>
      </c>
      <c r="V10" s="15" t="s">
        <v>62</v>
      </c>
      <c r="W10" s="15" t="s">
        <v>63</v>
      </c>
      <c r="X10" s="15" t="s">
        <v>64</v>
      </c>
      <c r="Y10" s="15" t="s">
        <v>65</v>
      </c>
      <c r="Z10" s="15" t="s">
        <v>66</v>
      </c>
      <c r="AA10" s="15" t="s">
        <v>67</v>
      </c>
      <c r="AB10" s="15" t="s">
        <v>68</v>
      </c>
      <c r="AC10" s="15" t="s">
        <v>69</v>
      </c>
      <c r="AD10" s="15" t="s">
        <v>70</v>
      </c>
      <c r="AE10" s="15" t="s">
        <v>71</v>
      </c>
      <c r="AF10" s="15" t="s">
        <v>72</v>
      </c>
      <c r="AG10" s="15" t="s">
        <v>73</v>
      </c>
      <c r="AH10" s="15" t="s">
        <v>74</v>
      </c>
      <c r="AI10" s="15" t="s">
        <v>75</v>
      </c>
      <c r="AJ10" s="15" t="s">
        <v>76</v>
      </c>
      <c r="AK10" s="15" t="s">
        <v>77</v>
      </c>
      <c r="AL10" s="15" t="s">
        <v>78</v>
      </c>
      <c r="AM10" s="15" t="s">
        <v>79</v>
      </c>
      <c r="AN10" s="15" t="s">
        <v>80</v>
      </c>
      <c r="AO10" s="15" t="s">
        <v>81</v>
      </c>
      <c r="AP10" s="15" t="s">
        <v>116</v>
      </c>
      <c r="AQ10" s="15" t="s">
        <v>117</v>
      </c>
      <c r="AR10" s="15" t="s">
        <v>118</v>
      </c>
      <c r="AS10" s="15" t="s">
        <v>119</v>
      </c>
      <c r="AT10" s="15" t="s">
        <v>120</v>
      </c>
      <c r="AU10" s="15" t="s">
        <v>121</v>
      </c>
      <c r="AV10" s="15" t="s">
        <v>122</v>
      </c>
      <c r="AW10" s="15" t="s">
        <v>123</v>
      </c>
      <c r="AX10" s="15" t="s">
        <v>124</v>
      </c>
      <c r="AY10" s="15" t="s">
        <v>125</v>
      </c>
      <c r="AZ10" s="15" t="s">
        <v>126</v>
      </c>
      <c r="BA10" s="15" t="s">
        <v>127</v>
      </c>
      <c r="BB10" s="15" t="s">
        <v>128</v>
      </c>
      <c r="BC10" s="15" t="s">
        <v>129</v>
      </c>
      <c r="BD10" s="15" t="s">
        <v>130</v>
      </c>
      <c r="BE10" s="15" t="s">
        <v>131</v>
      </c>
      <c r="BF10" s="15" t="s">
        <v>132</v>
      </c>
    </row>
    <row r="11" spans="1:72" s="22" customFormat="1" ht="90" x14ac:dyDescent="0.25">
      <c r="A11" s="4"/>
      <c r="B11" s="4"/>
      <c r="C11" s="20"/>
      <c r="D11" s="4" t="s">
        <v>87</v>
      </c>
      <c r="E11" s="4" t="s">
        <v>88</v>
      </c>
      <c r="F11" s="17" t="s">
        <v>95</v>
      </c>
      <c r="G11" s="17" t="s">
        <v>96</v>
      </c>
      <c r="H11" s="17" t="s">
        <v>97</v>
      </c>
      <c r="I11" s="4" t="s">
        <v>83</v>
      </c>
      <c r="J11" s="4" t="s">
        <v>103</v>
      </c>
      <c r="K11" s="4" t="s">
        <v>84</v>
      </c>
      <c r="L11" s="5">
        <v>45</v>
      </c>
      <c r="M11" s="6">
        <v>710000000</v>
      </c>
      <c r="N11" s="17" t="s">
        <v>115</v>
      </c>
      <c r="O11" s="7">
        <v>44927</v>
      </c>
      <c r="P11" s="8" t="s">
        <v>82</v>
      </c>
      <c r="Q11" s="5">
        <v>710000000</v>
      </c>
      <c r="R11" s="17" t="s">
        <v>115</v>
      </c>
      <c r="S11" s="4" t="s">
        <v>104</v>
      </c>
      <c r="T11" s="4"/>
      <c r="U11" s="4"/>
      <c r="V11" s="7">
        <v>46752</v>
      </c>
      <c r="W11" s="7"/>
      <c r="X11" s="7"/>
      <c r="Y11" s="5">
        <v>90</v>
      </c>
      <c r="Z11" s="9">
        <v>0</v>
      </c>
      <c r="AA11" s="5">
        <v>10</v>
      </c>
      <c r="AB11" s="17" t="s">
        <v>105</v>
      </c>
      <c r="AC11" s="4" t="s">
        <v>106</v>
      </c>
      <c r="AD11" s="18">
        <v>3890</v>
      </c>
      <c r="AE11" s="18">
        <v>27426171.969999999</v>
      </c>
      <c r="AF11" s="10">
        <f>AD11*AE11</f>
        <v>106687808963.29999</v>
      </c>
      <c r="AG11" s="10">
        <f>AF11</f>
        <v>106687808963.29999</v>
      </c>
      <c r="AH11" s="19">
        <v>4336</v>
      </c>
      <c r="AI11" s="18">
        <f>AJ11/AH11</f>
        <v>32259845.637675952</v>
      </c>
      <c r="AJ11" s="19">
        <v>139878690684.96292</v>
      </c>
      <c r="AK11" s="19">
        <v>139878690684.96292</v>
      </c>
      <c r="AL11" s="18">
        <v>860</v>
      </c>
      <c r="AM11" s="18">
        <f>AN11/AL11</f>
        <v>40421526.123407535</v>
      </c>
      <c r="AN11" s="30">
        <v>34762512466.130478</v>
      </c>
      <c r="AO11" s="31">
        <f>AN11</f>
        <v>34762512466.130478</v>
      </c>
      <c r="AP11" s="18">
        <v>3890</v>
      </c>
      <c r="AQ11" s="18">
        <v>27426171.969999999</v>
      </c>
      <c r="AR11" s="10">
        <f>AP11*AQ11</f>
        <v>106687808963.29999</v>
      </c>
      <c r="AS11" s="10">
        <f>AR11</f>
        <v>106687808963.29999</v>
      </c>
      <c r="AT11" s="18">
        <v>3890</v>
      </c>
      <c r="AU11" s="18">
        <v>27426171.969999999</v>
      </c>
      <c r="AV11" s="10">
        <f>AT11*AU11</f>
        <v>106687808963.29999</v>
      </c>
      <c r="AW11" s="10">
        <f>AV11</f>
        <v>106687808963.29999</v>
      </c>
      <c r="AX11" s="10">
        <f>AT11+AP11+AL11+AH11+AD11</f>
        <v>16866</v>
      </c>
      <c r="AY11" s="10">
        <f>AV11+AR11+AN11+AJ11+AF11</f>
        <v>494704630040.99335</v>
      </c>
      <c r="AZ11" s="10">
        <f>AW11+AS11+AO11+AK11+AG11</f>
        <v>494704630040.99335</v>
      </c>
      <c r="BA11" s="4" t="s">
        <v>93</v>
      </c>
      <c r="BB11" s="4"/>
      <c r="BC11" s="4"/>
      <c r="BD11" s="4" t="s">
        <v>89</v>
      </c>
      <c r="BE11" s="4" t="s">
        <v>98</v>
      </c>
      <c r="BF11" s="4" t="s">
        <v>99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2" ht="90" x14ac:dyDescent="0.25">
      <c r="A12" s="4"/>
      <c r="B12" s="4"/>
      <c r="C12" s="20"/>
      <c r="D12" s="4" t="s">
        <v>87</v>
      </c>
      <c r="E12" s="4" t="s">
        <v>94</v>
      </c>
      <c r="F12" s="17" t="s">
        <v>100</v>
      </c>
      <c r="G12" s="17" t="s">
        <v>101</v>
      </c>
      <c r="H12" s="17" t="s">
        <v>102</v>
      </c>
      <c r="I12" s="4" t="s">
        <v>83</v>
      </c>
      <c r="J12" s="4" t="s">
        <v>103</v>
      </c>
      <c r="K12" s="4" t="s">
        <v>84</v>
      </c>
      <c r="L12" s="5">
        <v>45</v>
      </c>
      <c r="M12" s="6">
        <v>710000000</v>
      </c>
      <c r="N12" s="17" t="s">
        <v>115</v>
      </c>
      <c r="O12" s="7">
        <v>44927</v>
      </c>
      <c r="P12" s="8" t="s">
        <v>82</v>
      </c>
      <c r="Q12" s="5">
        <v>710000000</v>
      </c>
      <c r="R12" s="17" t="s">
        <v>115</v>
      </c>
      <c r="S12" s="4" t="s">
        <v>104</v>
      </c>
      <c r="T12" s="4"/>
      <c r="U12" s="4"/>
      <c r="V12" s="7">
        <v>46752</v>
      </c>
      <c r="W12" s="7"/>
      <c r="X12" s="7"/>
      <c r="Y12" s="5">
        <v>90</v>
      </c>
      <c r="Z12" s="9">
        <v>0</v>
      </c>
      <c r="AA12" s="5">
        <v>10</v>
      </c>
      <c r="AB12" s="17" t="s">
        <v>105</v>
      </c>
      <c r="AC12" s="4" t="s">
        <v>106</v>
      </c>
      <c r="AD12" s="18">
        <v>876</v>
      </c>
      <c r="AE12" s="18">
        <v>332405.5</v>
      </c>
      <c r="AF12" s="10">
        <f>AD12*AE12</f>
        <v>291187218</v>
      </c>
      <c r="AG12" s="10">
        <f>AF12</f>
        <v>291187218</v>
      </c>
      <c r="AH12" s="19">
        <v>976</v>
      </c>
      <c r="AI12" s="18">
        <f t="shared" ref="AI12" si="0">AJ12/AH12</f>
        <v>362338.91382843739</v>
      </c>
      <c r="AJ12" s="19">
        <v>353642779.89655489</v>
      </c>
      <c r="AK12" s="19">
        <v>353642779.89655489</v>
      </c>
      <c r="AL12" s="18">
        <v>150</v>
      </c>
      <c r="AM12" s="18">
        <f>AN12/AL12</f>
        <v>453325.52661765454</v>
      </c>
      <c r="AN12" s="30">
        <v>67998828.992648184</v>
      </c>
      <c r="AO12" s="31">
        <f>AN12</f>
        <v>67998828.992648184</v>
      </c>
      <c r="AP12" s="18">
        <v>876</v>
      </c>
      <c r="AQ12" s="18">
        <v>332405.5</v>
      </c>
      <c r="AR12" s="10">
        <f>AP12*AQ12</f>
        <v>291187218</v>
      </c>
      <c r="AS12" s="10">
        <f>AR12</f>
        <v>291187218</v>
      </c>
      <c r="AT12" s="18">
        <v>876</v>
      </c>
      <c r="AU12" s="18">
        <v>332405.5</v>
      </c>
      <c r="AV12" s="10">
        <f>AT12*AU12</f>
        <v>291187218</v>
      </c>
      <c r="AW12" s="10">
        <f>AV12</f>
        <v>291187218</v>
      </c>
      <c r="AX12" s="10">
        <f>AT12+AP12+AL12+AH12+AD12</f>
        <v>3754</v>
      </c>
      <c r="AY12" s="10">
        <f>AV12+AR12+AN12+AJ12+AF12</f>
        <v>1295203262.8892031</v>
      </c>
      <c r="AZ12" s="10">
        <f>AW12+AS12+AO12+AK12+AG12</f>
        <v>1295203262.8892031</v>
      </c>
      <c r="BA12" s="4" t="s">
        <v>93</v>
      </c>
      <c r="BB12" s="4"/>
      <c r="BC12" s="4"/>
      <c r="BD12" s="4" t="s">
        <v>89</v>
      </c>
      <c r="BE12" s="4" t="s">
        <v>98</v>
      </c>
      <c r="BF12" s="4" t="s">
        <v>99</v>
      </c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6" spans="1:72" x14ac:dyDescent="0.25">
      <c r="AE16" s="16"/>
    </row>
  </sheetData>
  <autoFilter ref="A10:BF10" xr:uid="{00000000-0009-0000-0000-000000000000}"/>
  <mergeCells count="64">
    <mergeCell ref="A2:BF2"/>
    <mergeCell ref="A4:BF4"/>
    <mergeCell ref="A1:BF1"/>
    <mergeCell ref="A7:A9"/>
    <mergeCell ref="B7:B9"/>
    <mergeCell ref="C7:C9"/>
    <mergeCell ref="E7:E9"/>
    <mergeCell ref="F7:F9"/>
    <mergeCell ref="G7:G9"/>
    <mergeCell ref="H7:H9"/>
    <mergeCell ref="I7:I9"/>
    <mergeCell ref="J7:J9"/>
    <mergeCell ref="AB7:AB9"/>
    <mergeCell ref="T8:U8"/>
    <mergeCell ref="W8:X8"/>
    <mergeCell ref="K7:K9"/>
    <mergeCell ref="L7:L9"/>
    <mergeCell ref="M7:M9"/>
    <mergeCell ref="T7:X7"/>
    <mergeCell ref="Y7:AA8"/>
    <mergeCell ref="AC7:AC9"/>
    <mergeCell ref="AD7:AG7"/>
    <mergeCell ref="N7:N9"/>
    <mergeCell ref="O7:O9"/>
    <mergeCell ref="P7:P9"/>
    <mergeCell ref="Q7:Q9"/>
    <mergeCell ref="R7:R9"/>
    <mergeCell ref="D7:D9"/>
    <mergeCell ref="BD7:BF7"/>
    <mergeCell ref="AX8:AX9"/>
    <mergeCell ref="AY8:AY9"/>
    <mergeCell ref="AZ8:AZ9"/>
    <mergeCell ref="BB8:BB9"/>
    <mergeCell ref="BC8:BC9"/>
    <mergeCell ref="BD8:BF8"/>
    <mergeCell ref="AX7:AZ7"/>
    <mergeCell ref="BA7:BA9"/>
    <mergeCell ref="BB7:BC7"/>
    <mergeCell ref="AD8:AD9"/>
    <mergeCell ref="AE8:AE9"/>
    <mergeCell ref="AF8:AF9"/>
    <mergeCell ref="AG8:AG9"/>
    <mergeCell ref="S7:S9"/>
    <mergeCell ref="AH7:AK7"/>
    <mergeCell ref="AH8:AH9"/>
    <mergeCell ref="AI8:AI9"/>
    <mergeCell ref="AJ8:AJ9"/>
    <mergeCell ref="AK8:AK9"/>
    <mergeCell ref="A3:BF3"/>
    <mergeCell ref="AT7:AW7"/>
    <mergeCell ref="AT8:AT9"/>
    <mergeCell ref="AU8:AU9"/>
    <mergeCell ref="AV8:AV9"/>
    <mergeCell ref="AW8:AW9"/>
    <mergeCell ref="AP7:AS7"/>
    <mergeCell ref="AP8:AP9"/>
    <mergeCell ref="AQ8:AQ9"/>
    <mergeCell ref="AR8:AR9"/>
    <mergeCell ref="AS8:AS9"/>
    <mergeCell ref="AL7:AO7"/>
    <mergeCell ref="AL8:AL9"/>
    <mergeCell ref="AM8:AM9"/>
    <mergeCell ref="AN8:AN9"/>
    <mergeCell ref="AO8:AO9"/>
  </mergeCells>
  <phoneticPr fontId="7" type="noConversion"/>
  <dataValidations count="15">
    <dataValidation type="list" allowBlank="1" showInputMessage="1" showErrorMessage="1" sqref="I982038:I983050 I64534:I65546 I130070:I131082 I195606:I196618 I261142:I262154 I326678:I327690 I392214:I393226 I457750:I458762 I523286:I524298 I588822:I589834 I654358:I655370 I719894:I720906 I785430:I786442 I850966:I851978 I916502:I917514" xr:uid="{00000000-0002-0000-0000-000000000000}">
      <formula1>Способы_закупок</formula1>
    </dataValidation>
    <dataValidation type="list" allowBlank="1" showInputMessage="1" showErrorMessage="1" sqref="P982038:P1048576 P64534:P130054 P130070:P195590 P195606:P261126 P261142:P326662 P326678:P392198 P392214:P457734 P457750:P523270 P523286:P588806 P588822:P654342 P654358:P719878 P719894:P785414 P785430:P850950 P850966:P916486 P916502:P982022 P13:P64518" xr:uid="{00000000-0002-0000-0000-000001000000}">
      <formula1>Классификатор_стран</formula1>
    </dataValidation>
    <dataValidation type="list" allowBlank="1" showInputMessage="1" showErrorMessage="1" sqref="K65547:K130054 K131083:K195590 K196619:K261126 K262155:K326662 K327691:K392198 K393227:K457734 K458763:K523270 K524299:K588806 K589835:K654342 K655371:K719878 K720907:K785414 K786443:K850950 K851979:K916486 K917515:K982022 K983051:K1048576 K13:K64518" xr:uid="{00000000-0002-0000-0000-000002000000}">
      <formula1>Приоритеты_закупок</formula1>
    </dataValidation>
    <dataValidation type="list" allowBlank="1" showInputMessage="1" showErrorMessage="1" sqref="J65547:J130054 J131083:J195590 J196619:J261126 J262155:J326662 J327691:J392198 J393227:J457734 J458763:J523270 J524299:J588806 J589835:J654342 J655371:J719878 J720907:J785414 J786443:J850950 J851979:J916486 J917515:J982022 J983051:J1048576 J13:J64518" xr:uid="{00000000-0002-0000-0000-000003000000}">
      <formula1>Основание_ОИ_ТКП_ВХК</formula1>
    </dataValidation>
    <dataValidation type="list" allowBlank="1" showInputMessage="1" showErrorMessage="1" sqref="I65547:I130054 I131083:I195590 I196619:I261126 I262155:I326662 I327691:I392198 I393227:I457734 I458763:I523270 I524299:I588806 I589835:I654342 I655371:I719878 I720907:I785414 I786443:I850950 I851979:I916486 I917515:I982022 I983051:I1048576 I13:I64518" xr:uid="{00000000-0002-0000-0000-000004000000}">
      <formula1>Способы_закупок_итог</formula1>
    </dataValidation>
    <dataValidation type="list" allowBlank="1" showInputMessage="1" showErrorMessage="1" sqref="AC982034:AC1048576 AC64530:AC130054 AC130066:AC195590 AC195602:AC261126 AC261138:AC326662 AC326674:AC392198 AC392210:AC457734 AC457746:AC523270 AC523282:AC588806 AC588818:AC654342 AC654354:AC719878 AC719890:AC785414 AC785426:AC850950 AC850962:AC916486 AC916498:AC982022 AC11:AC64518" xr:uid="{00000000-0002-0000-0000-000005000000}">
      <formula1>С_НДС</formula1>
    </dataValidation>
    <dataValidation type="list" allowBlank="1" showInputMessage="1" showErrorMessage="1" sqref="B982034:B983050 B64530:B65546 B130066:B131082 B195602:B196618 B261138:B262154 B326674:B327690 B392210:B393226 B457746:B458762 B523282:B524298 B588818:B589834 B654354:B655370 B719890:B720906 B785426:B786442 B850962:B851978 B916498:B917514 B11:B12" xr:uid="{00000000-0002-0000-0000-000006000000}">
      <formula1>типы_действий</formula1>
    </dataValidation>
    <dataValidation type="list" allowBlank="1" showInputMessage="1" sqref="BD64530:BD65548 BD130066:BD131084 BD195602:BD196620 BD261138:BD262156 BD326674:BD327692 BD392210:BD393228 BD457746:BD458764 BD523282:BD524300 BD588818:BD589836 BD654354:BD655372 BD719890:BD720908 BD785426:BD786444 BD850962:BD851980 BD916498:BD917516 BD982034:BD983052 BD11:BD12" xr:uid="{00000000-0002-0000-0000-000007000000}">
      <formula1>атр</formula1>
    </dataValidation>
    <dataValidation type="list" allowBlank="1" showInputMessage="1" showErrorMessage="1" sqref="AB982034:AB983050 AB64530:AB65546 AB130066:AB131082 AB195602:AB196618 AB261138:AB262154 AB326674:AB327690 AB392210:AB393226 AB457746:AB458762 AB523282:AB524298 AB588818:AB589834 AB654354:AB655370 AB719890:AB720906 AB785426:AB786442 AB850962:AB851978 AB916498:AB917514 AB11:AB12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530:M65546 M130066:M131082 M195602:M196618 M261138:M262154 M326674:M327690 M392210:M393226 M457746:M458762 M523282:M524298 M588818:M589834 M654354:M655370 M719890:M720906 M785426:M786442 M850962:M851978 M916498:M917514 M982034:M983050 Q982034:Q983050 Q64530:Q65546 Q130066:Q131082 Q195602:Q196618 Q261138:Q262154 Q326674:Q327690 Q392210:Q393226 Q457746:Q458762 Q523282:Q524298 Q588818:Q589834 Q654354:Q655370 Q719890:Q720906 Q785426:Q786442 Q850962:Q851978 Q916498:Q917514 Q11:Q12 M11:M12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BA982038:BA983050 BA64534:BA65546 BA130070:BA131082 BA195606:BA196618 BA261142:BA262154 BA326678:BA327690 BA392214:BA393226 BA457750:BA458762 BA523286:BA524298 BA588822:BA589834 BA654358:BA655370 BA719894:BA720906 BA785430:BA786442 BA850966:BA851978 BA916502:BA917514" xr:uid="{00000000-0002-0000-0000-00000A000000}">
      <formula1>12</formula1>
    </dataValidation>
    <dataValidation type="whole" allowBlank="1" showInputMessage="1" showErrorMessage="1" sqref="L64530:L65546 L130066:L131082 L195602:L196618 L261138:L262154 L326674:L327690 L392210:L393226 L457746:L458762 L523282:L524298 L588818:L589834 L654354:L655370 L719890:L720906 L785426:L786442 L850962:L851978 L916498:L917514 L982034:L983050 Y982034:AA983050 Y64530:AA65546 Y130066:AA131082 Y195602:AA196618 Y261138:AA262154 Y326674:AA327690 Y392210:AA393226 Y457746:AA458762 Y523282:AA524298 Y588818:AA589834 Y654354:AA655370 Y719890:AA720906 Y785426:AA786442 Y850962:AA851978 Y916498:AA917514 L11:L12 Y11:AA12" xr:uid="{00000000-0002-0000-0000-00000B000000}">
      <formula1>0</formula1>
      <formula2>100</formula2>
    </dataValidation>
    <dataValidation type="custom" allowBlank="1" showInputMessage="1" showErrorMessage="1" sqref="AF982034:AF983050 AF64530:AF65546 AF130066:AF131082 AF195602:AF196618 AF261138:AF262154 AF326674:AF327690 AF392210:AF393226 AF457746:AF458762 AF523282:AF524298 AF588818:AF589834 AF654354:AF655370 AF719890:AF720906 AF785426:AF786442 AF850962:AF851978 AF916498:AF917514 AJ11:AJ12 AF11:AF12 AR11:AR12 AV11:AV12 AN11:AN12" xr:uid="{00000000-0002-0000-0000-00000C000000}">
      <formula1>AD11*AE11</formula1>
    </dataValidation>
    <dataValidation type="list" allowBlank="1" showInputMessage="1" showErrorMessage="1" sqref="U982034:U983050 U64530:U65546 U130066:U131082 U195602:U196618 U261138:U262154 U326674:U327690 U392210:U393226 U457746:U458762 U523282:U524298 U588818:U589834 U654354:U655370 U719890:U720906 U785426:U786442 U850962:U851978 U916498:U917514 U11:U12" xr:uid="{00000000-0002-0000-0000-00000D000000}">
      <formula1>Тип_дней</formula1>
    </dataValidation>
    <dataValidation type="list" allowBlank="1" showInputMessage="1" showErrorMessage="1" sqref="S982034:S983050 S64530:S65546 S130066:S131082 S195602:S196618 S261138:S262154 S326674:S327690 S392210:S393226 S457746:S458762 S523282:S524298 S588818:S589834 S654354:S655370 S719890:S720906 S785426:S786442 S850962:S851978 S916498:S917514 S11:S12" xr:uid="{00000000-0002-0000-0000-00000E000000}">
      <formula1>Инкотермс</formula1>
    </dataValidation>
  </dataValidations>
  <pageMargins left="0.25" right="0.25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ПДЗ 2023-2027</vt:lpstr>
      <vt:lpstr>'ПДЗ 2023-2027'!Область_печати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2025-01-16T10:13:26Z</dcterms:modified>
</cp:coreProperties>
</file>